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6" l="1"/>
  <c r="I34" i="16" s="1"/>
  <c r="H33" i="16"/>
  <c r="J33" i="16" s="1"/>
  <c r="J34" i="16" s="1"/>
  <c r="I32" i="16"/>
  <c r="H32" i="16"/>
  <c r="J32" i="16" s="1"/>
  <c r="H28" i="16"/>
  <c r="J28" i="16" s="1"/>
  <c r="H27" i="16"/>
  <c r="J27" i="16" s="1"/>
  <c r="I28" i="16"/>
  <c r="I27" i="16"/>
  <c r="H23" i="16"/>
  <c r="J23" i="16" s="1"/>
  <c r="I23" i="16"/>
  <c r="H24" i="16"/>
  <c r="J24" i="16" s="1"/>
  <c r="I24" i="16"/>
  <c r="I29" i="16" l="1"/>
  <c r="J29" i="16"/>
  <c r="H18" i="16"/>
  <c r="J18" i="16" s="1"/>
  <c r="H19" i="16"/>
  <c r="J19" i="16" s="1"/>
  <c r="H20" i="16"/>
  <c r="J20" i="16" s="1"/>
  <c r="H21" i="16"/>
  <c r="J21" i="16" s="1"/>
  <c r="H22" i="16"/>
  <c r="J22" i="16" s="1"/>
  <c r="H17" i="16"/>
  <c r="J17" i="16" s="1"/>
  <c r="I18" i="16"/>
  <c r="I19" i="16"/>
  <c r="I20" i="16"/>
  <c r="I21" i="16"/>
  <c r="I22" i="16"/>
  <c r="I17" i="16"/>
  <c r="I14" i="16" l="1"/>
  <c r="I15" i="16"/>
  <c r="I13" i="16"/>
  <c r="I25" i="16" s="1"/>
  <c r="I35" i="16" s="1"/>
  <c r="H14" i="16"/>
  <c r="J14" i="16" s="1"/>
  <c r="H15" i="16"/>
  <c r="J15" i="16" s="1"/>
  <c r="H13" i="16"/>
  <c r="J13" i="16" s="1"/>
  <c r="J25" i="16" l="1"/>
  <c r="J35" i="16" s="1"/>
</calcChain>
</file>

<file path=xl/sharedStrings.xml><?xml version="1.0" encoding="utf-8"?>
<sst xmlns="http://schemas.openxmlformats.org/spreadsheetml/2006/main" count="60" uniqueCount="46">
  <si>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</si>
  <si>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</si>
  <si>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</si>
  <si>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</si>
  <si>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</si>
  <si>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</si>
  <si>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</si>
  <si>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</si>
  <si>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</si>
  <si>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Сумма (без НДС)</t>
  </si>
  <si>
    <t>Сумма (с НДС)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</si>
  <si>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</si>
  <si>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</si>
  <si>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</si>
  <si>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</si>
  <si>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</si>
  <si>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шт</t>
  </si>
  <si>
    <t>Единица измерения</t>
  </si>
  <si>
    <t>Цена за единицу
(без НДС)</t>
  </si>
  <si>
    <t>Цена за единицу
(с НДС)</t>
  </si>
  <si>
    <t>24::56</t>
  </si>
  <si>
    <t>Выполнение работ по объекту "Разработка программного комплекса прогнозирования режимов работы Ондской ГЭС с учетом режимов работы гидроэлектростанций каскада Выгских ГЭС и непрерывной корректировкой водно-энергетических расчетов"</t>
  </si>
  <si>
    <t>Раздел 1. Разработка системы управления и программного обеспечения комплекса прогнозирования режимов работы Ондской ГЭС. (Раздел 8 и булит 2 раздела 10 Технического Задания. )</t>
  </si>
  <si>
    <t>Разработка математической модели функциональной группы управления</t>
  </si>
  <si>
    <t>Сбор исходных данных о работе функционально-группового управления (ФГУ) на действующих энергообъектах. Изучение технологических и эксплуатационных материалов, описывающих работу ФГУ 1 категория сложности
(1 мат.модель)</t>
  </si>
  <si>
    <t>Разработка алгоритма программы 1 категория сложности
(1 мат.модель)</t>
  </si>
  <si>
    <t>Разработка схемы сбора и использования информации 1 категория сложности
(1 мат.модель)</t>
  </si>
  <si>
    <t>Разработка и отладка на полигоне программного обеспечения функциональных задач АСУ ТП</t>
  </si>
  <si>
    <t>Анализ алгоритма функциональной задачи, категория сложности 1                             
(функц.задача)</t>
  </si>
  <si>
    <t>Разработка архитектуры программного обеспечения системы, категория сложности 1            
(програм.задача)</t>
  </si>
  <si>
    <t>Информационная увязка функциональной задачи, разработка схемы функциональных потоков, категория сложности 1             
(функц.задача)</t>
  </si>
  <si>
    <t>Разработка общесистемных информационных структур, категория сложности 1                   
(програм.задача)</t>
  </si>
  <si>
    <t>Разработка внутренних информационных структур, необходимых для реализации функциональной задачи, категория сложности 1  
(функц.задача)</t>
  </si>
  <si>
    <t>Разработка и программирование модулей, реализующих функциональную задачу, категория сложности 1
(функц.задача)</t>
  </si>
  <si>
    <t>Разработка отладочных программ и контрольных примеров для тестирования программного обеспечения функциональной задачи, категория сложности 1
(функц.задача)</t>
  </si>
  <si>
    <t>Генерация и компоновка программных модулей, реализующих функциональную задачу, их корректировка и увязка, категория сложности 1                       
(функц.задача)</t>
  </si>
  <si>
    <t>Итого по разделу 1 Разработка системы управления и программного обеспечения комплекса прогнозирования режимов работы Ондской ГЭС. (Раздел 8 и булит 2 раздела 10 Технического Задания. )</t>
  </si>
  <si>
    <t>Раздел 2. Разработка сопроводительной документации. (Булит 1 раздела 10 Технического Задания)</t>
  </si>
  <si>
    <t>Формирование структуры и состава инструкции                 
(1 инструкция)</t>
  </si>
  <si>
    <t>Оформление материалов, выпуск инструкции                    
(1 инструкция)</t>
  </si>
  <si>
    <t>Итого по разделу 2 Разработка сопроводительной документации. (Булит 1 раздела 10 Технического Задания)</t>
  </si>
  <si>
    <t>Раздел 3. Приемочные испытания (комплексные),  ввод в промышленную эксплуатацию, обучение персонала Заказчика. (Разделы 8 и 11 Технического Задания)</t>
  </si>
  <si>
    <t>Разработка и отладка на полигоне программного обеспечения функциональных задач АС</t>
  </si>
  <si>
    <t>Системная (комплексная) отладка в режиме реального времени программного обеспечения функциональных задач с помощью технических и программных имитаторов, категория сложности 1      
(програм.задача)</t>
  </si>
  <si>
    <t>Разработка программной документации по функциональной задаче, категория сложности 1       
(функц.задача)</t>
  </si>
  <si>
    <t>Итого по разделу 3 Приемочные испытания (комплексные),  ввод в промышленную эксплуатацию, обучение персонала Заказчика. (Разделы 8 и 11 Технического Задания)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</si>
</sst>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tabSelected="1" view="pageBreakPreview" zoomScale="70" zoomScaleNormal="100" zoomScaleSheetLayoutView="7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5" sqref="D5:J5"/>
    </sheetView>
  </sheetViews>
  <sheetFormatPr defaultColWidth="9.140625" defaultRowHeight="21.75" customHeight="1" x14ac:dyDescent="0.25"/>
  <cols>
    <col min="1" max="1" width="3.85546875" style="4" customWidth="1"/>
    <col min="2" max="2" width="4.5703125" style="11" customWidth="1"/>
    <col min="3" max="3" width="63.42578125" style="4" customWidth="1"/>
    <col min="4" max="5" width="13" style="4" customWidth="1"/>
    <col min="6" max="8" width="16.85546875" style="4" customWidth="1"/>
    <col min="9" max="9" width="19.5703125" style="4" customWidth="1"/>
    <col min="10" max="10" width="21" style="4" customWidth="1"/>
    <col min="11" max="11" width="40.28515625" style="2" customWidth="1"/>
    <col min="12" max="16384" width="9.140625" style="4"/>
  </cols>
  <sheetData>
    <row r="1" spans="1:11" ht="21.75" customHeight="1" x14ac:dyDescent="0.25">
      <c r="A1" s="2"/>
      <c r="B1" s="3" t="s">
        <v>6</v>
      </c>
    </row>
    <row r="2" spans="1:11" ht="21.75" customHeight="1" x14ac:dyDescent="0.25">
      <c r="B2" s="5" t="s">
        <v>14</v>
      </c>
    </row>
    <row r="3" spans="1:11" ht="22.5" customHeight="1" x14ac:dyDescent="0.25">
      <c r="B3" s="24" t="s">
        <v>4</v>
      </c>
      <c r="C3" s="22"/>
      <c r="D3" s="25" t="s">
        <v>20</v>
      </c>
      <c r="E3" s="27"/>
      <c r="F3" s="6"/>
      <c r="G3" s="18"/>
      <c r="H3" s="18"/>
      <c r="I3" s="7"/>
      <c r="J3" s="7"/>
    </row>
    <row r="4" spans="1:11" ht="47.25" customHeight="1" x14ac:dyDescent="0.25">
      <c r="B4" s="24" t="s">
        <v>5</v>
      </c>
      <c r="C4" s="22"/>
      <c r="D4" s="25" t="s">
        <v>21</v>
      </c>
      <c r="E4" s="26"/>
      <c r="F4" s="26"/>
      <c r="G4" s="26"/>
      <c r="H4" s="26"/>
      <c r="I4" s="26"/>
      <c r="J4" s="27"/>
    </row>
    <row r="5" spans="1:11" ht="22.5" customHeight="1" x14ac:dyDescent="0.25">
      <c r="A5" s="8"/>
      <c r="B5" s="24" t="s">
        <v>7</v>
      </c>
      <c r="C5" s="22"/>
      <c r="D5" s="28"/>
      <c r="E5" s="33"/>
      <c r="F5" s="33"/>
      <c r="G5" s="33"/>
      <c r="H5" s="33"/>
      <c r="I5" s="33"/>
      <c r="J5" s="29"/>
    </row>
    <row r="6" spans="1:11" ht="22.5" customHeight="1" x14ac:dyDescent="0.25">
      <c r="A6" s="8"/>
      <c r="B6" s="2" t="s">
        <v>1</v>
      </c>
      <c r="C6" s="9"/>
      <c r="D6" s="28"/>
      <c r="E6" s="29"/>
      <c r="F6" s="30"/>
      <c r="G6" s="30"/>
      <c r="H6" s="18"/>
      <c r="I6" s="7"/>
      <c r="J6" s="7"/>
    </row>
    <row r="7" spans="1:11" ht="22.5" customHeight="1" x14ac:dyDescent="0.25">
      <c r="A7" s="8"/>
      <c r="B7" s="4" t="s">
        <v>2</v>
      </c>
      <c r="C7" s="9"/>
      <c r="D7" s="31"/>
      <c r="E7" s="32"/>
      <c r="F7" s="30"/>
      <c r="G7" s="30"/>
      <c r="H7" s="18"/>
      <c r="I7" s="7"/>
      <c r="J7" s="7"/>
    </row>
    <row r="8" spans="1:11" ht="22.5" customHeight="1" x14ac:dyDescent="0.25">
      <c r="A8" s="8"/>
      <c r="B8" s="22" t="s">
        <v>15</v>
      </c>
      <c r="C8" s="22"/>
      <c r="D8" s="23"/>
      <c r="E8" s="23"/>
      <c r="F8" s="18"/>
      <c r="G8" s="18"/>
      <c r="H8" s="18"/>
      <c r="I8" s="7"/>
      <c r="J8" s="7"/>
    </row>
    <row r="9" spans="1:11" ht="21.75" customHeight="1" x14ac:dyDescent="0.25">
      <c r="A9" s="8"/>
      <c r="B9" s="10"/>
      <c r="C9" s="10"/>
      <c r="D9" s="7"/>
      <c r="E9" s="7"/>
      <c r="F9" s="18"/>
      <c r="G9" s="18"/>
      <c r="H9" s="18"/>
      <c r="I9" s="7"/>
      <c r="J9" s="7"/>
    </row>
    <row r="10" spans="1:11" s="11" customFormat="1" ht="47.25" x14ac:dyDescent="0.25">
      <c r="B10" s="12" t="s">
        <v>0</v>
      </c>
      <c r="C10" s="12" t="s">
        <v>12</v>
      </c>
      <c r="D10" s="12" t="s">
        <v>17</v>
      </c>
      <c r="E10" s="12" t="s">
        <v>8</v>
      </c>
      <c r="F10" s="12" t="s">
        <v>18</v>
      </c>
      <c r="G10" s="12" t="s">
        <v>3</v>
      </c>
      <c r="H10" s="12" t="s">
        <v>19</v>
      </c>
      <c r="I10" s="12" t="s">
        <v>9</v>
      </c>
      <c r="J10" s="12" t="s">
        <v>10</v>
      </c>
      <c r="K10" s="12" t="s">
        <v>13</v>
      </c>
    </row>
    <row r="11" spans="1:11" s="11" customFormat="1" ht="27.75" customHeight="1" x14ac:dyDescent="0.25">
      <c r="B11" s="34" t="s">
        <v>22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s="11" customFormat="1" ht="27.75" customHeight="1" x14ac:dyDescent="0.25">
      <c r="B12" s="34" t="s">
        <v>23</v>
      </c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83.25" customHeight="1" x14ac:dyDescent="0.25">
      <c r="A13" s="2"/>
      <c r="B13" s="13">
        <v>1</v>
      </c>
      <c r="C13" s="14" t="s">
        <v>24</v>
      </c>
      <c r="D13" s="13" t="s">
        <v>16</v>
      </c>
      <c r="E13" s="13">
        <v>1</v>
      </c>
      <c r="F13" s="16"/>
      <c r="G13" s="1"/>
      <c r="H13" s="15">
        <f>'Ценовое предложение'!$F13*(1+'Ценовое предложение'!$G13/100)</f>
        <v>0</v>
      </c>
      <c r="I13" s="15">
        <f>'Ценовое предложение'!$E13*'Ценовое предложение'!$F13</f>
        <v>0</v>
      </c>
      <c r="J13" s="15">
        <f>'Ценовое предложение'!$E13*'Ценовое предложение'!$H13</f>
        <v>0</v>
      </c>
      <c r="K13" s="17"/>
    </row>
    <row r="14" spans="1:11" ht="83.25" customHeight="1" x14ac:dyDescent="0.25">
      <c r="A14" s="2"/>
      <c r="B14" s="13">
        <v>2</v>
      </c>
      <c r="C14" s="14" t="s">
        <v>25</v>
      </c>
      <c r="D14" s="13" t="s">
        <v>16</v>
      </c>
      <c r="E14" s="13">
        <v>1</v>
      </c>
      <c r="F14" s="16"/>
      <c r="G14" s="1"/>
      <c r="H14" s="15">
        <f>'Ценовое предложение'!$F14*(1+'Ценовое предложение'!$G14/100)</f>
        <v>0</v>
      </c>
      <c r="I14" s="15">
        <f>'Ценовое предложение'!$E14*'Ценовое предложение'!$F14</f>
        <v>0</v>
      </c>
      <c r="J14" s="15">
        <f>'Ценовое предложение'!$E14*'Ценовое предложение'!$H14</f>
        <v>0</v>
      </c>
      <c r="K14" s="17"/>
    </row>
    <row r="15" spans="1:11" ht="83.25" customHeight="1" x14ac:dyDescent="0.25">
      <c r="A15" s="2"/>
      <c r="B15" s="13">
        <v>3</v>
      </c>
      <c r="C15" s="14" t="s">
        <v>26</v>
      </c>
      <c r="D15" s="13" t="s">
        <v>16</v>
      </c>
      <c r="E15" s="13">
        <v>1</v>
      </c>
      <c r="F15" s="16"/>
      <c r="G15" s="1"/>
      <c r="H15" s="15">
        <f>'Ценовое предложение'!$F15*(1+'Ценовое предложение'!$G15/100)</f>
        <v>0</v>
      </c>
      <c r="I15" s="15">
        <f>'Ценовое предложение'!$E15*'Ценовое предложение'!$F15</f>
        <v>0</v>
      </c>
      <c r="J15" s="15">
        <f>'Ценовое предложение'!$E15*'Ценовое предложение'!$H15</f>
        <v>0</v>
      </c>
      <c r="K15" s="17"/>
    </row>
    <row r="16" spans="1:11" ht="27.75" customHeight="1" x14ac:dyDescent="0.25">
      <c r="A16" s="2"/>
      <c r="B16" s="35" t="s">
        <v>27</v>
      </c>
      <c r="C16" s="35"/>
      <c r="D16" s="35"/>
      <c r="E16" s="35"/>
      <c r="F16" s="35"/>
      <c r="G16" s="35"/>
      <c r="H16" s="35"/>
      <c r="I16" s="35"/>
      <c r="J16" s="35"/>
      <c r="K16" s="35"/>
    </row>
    <row r="17" spans="1:11" ht="71.25" customHeight="1" x14ac:dyDescent="0.25">
      <c r="A17" s="2"/>
      <c r="B17" s="13">
        <v>4</v>
      </c>
      <c r="C17" s="14" t="s">
        <v>28</v>
      </c>
      <c r="D17" s="13" t="s">
        <v>16</v>
      </c>
      <c r="E17" s="13">
        <v>1</v>
      </c>
      <c r="F17" s="16"/>
      <c r="G17" s="1"/>
      <c r="H17" s="15">
        <f>'Ценовое предложение'!$F17*(1+'Ценовое предложение'!$G17/100)</f>
        <v>0</v>
      </c>
      <c r="I17" s="15">
        <f>'Ценовое предложение'!$E17*'Ценовое предложение'!$F17</f>
        <v>0</v>
      </c>
      <c r="J17" s="15">
        <f>'Ценовое предложение'!$E17*'Ценовое предложение'!$H17</f>
        <v>0</v>
      </c>
      <c r="K17" s="17"/>
    </row>
    <row r="18" spans="1:11" ht="71.25" customHeight="1" x14ac:dyDescent="0.25">
      <c r="A18" s="2"/>
      <c r="B18" s="13">
        <v>5</v>
      </c>
      <c r="C18" s="14" t="s">
        <v>29</v>
      </c>
      <c r="D18" s="13" t="s">
        <v>16</v>
      </c>
      <c r="E18" s="13">
        <v>1</v>
      </c>
      <c r="F18" s="16"/>
      <c r="G18" s="1"/>
      <c r="H18" s="15">
        <f>'Ценовое предложение'!$F18*(1+'Ценовое предложение'!$G18/100)</f>
        <v>0</v>
      </c>
      <c r="I18" s="15">
        <f>'Ценовое предложение'!$E18*'Ценовое предложение'!$F18</f>
        <v>0</v>
      </c>
      <c r="J18" s="15">
        <f>'Ценовое предложение'!$E18*'Ценовое предложение'!$H18</f>
        <v>0</v>
      </c>
      <c r="K18" s="17"/>
    </row>
    <row r="19" spans="1:11" ht="71.25" customHeight="1" x14ac:dyDescent="0.25">
      <c r="A19" s="2"/>
      <c r="B19" s="13">
        <v>6</v>
      </c>
      <c r="C19" s="14" t="s">
        <v>30</v>
      </c>
      <c r="D19" s="13" t="s">
        <v>16</v>
      </c>
      <c r="E19" s="13">
        <v>1</v>
      </c>
      <c r="F19" s="16"/>
      <c r="G19" s="1"/>
      <c r="H19" s="15">
        <f>'Ценовое предложение'!$F19*(1+'Ценовое предложение'!$G19/100)</f>
        <v>0</v>
      </c>
      <c r="I19" s="15">
        <f>'Ценовое предложение'!$E19*'Ценовое предложение'!$F19</f>
        <v>0</v>
      </c>
      <c r="J19" s="15">
        <f>'Ценовое предложение'!$E19*'Ценовое предложение'!$H19</f>
        <v>0</v>
      </c>
      <c r="K19" s="17"/>
    </row>
    <row r="20" spans="1:11" ht="71.25" customHeight="1" x14ac:dyDescent="0.25">
      <c r="A20" s="2"/>
      <c r="B20" s="13">
        <v>7</v>
      </c>
      <c r="C20" s="14" t="s">
        <v>31</v>
      </c>
      <c r="D20" s="13" t="s">
        <v>16</v>
      </c>
      <c r="E20" s="13">
        <v>1</v>
      </c>
      <c r="F20" s="16"/>
      <c r="G20" s="1"/>
      <c r="H20" s="15">
        <f>'Ценовое предложение'!$F20*(1+'Ценовое предложение'!$G20/100)</f>
        <v>0</v>
      </c>
      <c r="I20" s="15">
        <f>'Ценовое предложение'!$E20*'Ценовое предложение'!$F20</f>
        <v>0</v>
      </c>
      <c r="J20" s="15">
        <f>'Ценовое предложение'!$E20*'Ценовое предложение'!$H20</f>
        <v>0</v>
      </c>
      <c r="K20" s="17"/>
    </row>
    <row r="21" spans="1:11" ht="71.25" customHeight="1" x14ac:dyDescent="0.25">
      <c r="A21" s="2"/>
      <c r="B21" s="13">
        <v>8</v>
      </c>
      <c r="C21" s="14" t="s">
        <v>32</v>
      </c>
      <c r="D21" s="13" t="s">
        <v>16</v>
      </c>
      <c r="E21" s="13">
        <v>1</v>
      </c>
      <c r="F21" s="16"/>
      <c r="G21" s="1"/>
      <c r="H21" s="15">
        <f>'Ценовое предложение'!$F21*(1+'Ценовое предложение'!$G21/100)</f>
        <v>0</v>
      </c>
      <c r="I21" s="15">
        <f>'Ценовое предложение'!$E21*'Ценовое предложение'!$F21</f>
        <v>0</v>
      </c>
      <c r="J21" s="15">
        <f>'Ценовое предложение'!$E21*'Ценовое предложение'!$H21</f>
        <v>0</v>
      </c>
      <c r="K21" s="17"/>
    </row>
    <row r="22" spans="1:11" ht="71.25" customHeight="1" x14ac:dyDescent="0.25">
      <c r="A22" s="2"/>
      <c r="B22" s="13">
        <v>9</v>
      </c>
      <c r="C22" s="14" t="s">
        <v>33</v>
      </c>
      <c r="D22" s="13" t="s">
        <v>16</v>
      </c>
      <c r="E22" s="13">
        <v>1</v>
      </c>
      <c r="F22" s="16"/>
      <c r="G22" s="1"/>
      <c r="H22" s="15">
        <f>'Ценовое предложение'!$F22*(1+'Ценовое предложение'!$G22/100)</f>
        <v>0</v>
      </c>
      <c r="I22" s="15">
        <f>'Ценовое предложение'!$E22*'Ценовое предложение'!$F22</f>
        <v>0</v>
      </c>
      <c r="J22" s="15">
        <f>'Ценовое предложение'!$E22*'Ценовое предложение'!$H22</f>
        <v>0</v>
      </c>
      <c r="K22" s="17"/>
    </row>
    <row r="23" spans="1:11" ht="71.25" customHeight="1" x14ac:dyDescent="0.25">
      <c r="A23" s="2"/>
      <c r="B23" s="13">
        <v>10</v>
      </c>
      <c r="C23" s="14" t="s">
        <v>34</v>
      </c>
      <c r="D23" s="13" t="s">
        <v>16</v>
      </c>
      <c r="E23" s="13">
        <v>1</v>
      </c>
      <c r="F23" s="16"/>
      <c r="G23" s="1"/>
      <c r="H23" s="15">
        <f>'Ценовое предложение'!$F23*(1+'Ценовое предложение'!$G23/100)</f>
        <v>0</v>
      </c>
      <c r="I23" s="15">
        <f>'Ценовое предложение'!$E23*'Ценовое предложение'!$F23</f>
        <v>0</v>
      </c>
      <c r="J23" s="15">
        <f>'Ценовое предложение'!$E23*'Ценовое предложение'!$H23</f>
        <v>0</v>
      </c>
      <c r="K23" s="17"/>
    </row>
    <row r="24" spans="1:11" ht="71.25" customHeight="1" x14ac:dyDescent="0.25">
      <c r="A24" s="2"/>
      <c r="B24" s="13">
        <v>11</v>
      </c>
      <c r="C24" s="14" t="s">
        <v>35</v>
      </c>
      <c r="D24" s="13" t="s">
        <v>16</v>
      </c>
      <c r="E24" s="13">
        <v>1</v>
      </c>
      <c r="F24" s="16"/>
      <c r="G24" s="1"/>
      <c r="H24" s="15">
        <f>'Ценовое предложение'!$F24*(1+'Ценовое предложение'!$G24/100)</f>
        <v>0</v>
      </c>
      <c r="I24" s="15">
        <f>'Ценовое предложение'!$E24*'Ценовое предложение'!$F24</f>
        <v>0</v>
      </c>
      <c r="J24" s="15">
        <f>'Ценовое предложение'!$E24*'Ценовое предложение'!$H24</f>
        <v>0</v>
      </c>
      <c r="K24" s="17"/>
    </row>
    <row r="25" spans="1:11" ht="45" customHeight="1" x14ac:dyDescent="0.25">
      <c r="A25" s="2"/>
      <c r="B25" s="36" t="s">
        <v>36</v>
      </c>
      <c r="C25" s="36"/>
      <c r="D25" s="36"/>
      <c r="E25" s="36"/>
      <c r="F25" s="36"/>
      <c r="G25" s="36"/>
      <c r="H25" s="36"/>
      <c r="I25" s="20">
        <f>I13+I14+I15+I17+I18+I19+I20+I21+I22+I23+I24</f>
        <v>0</v>
      </c>
      <c r="J25" s="20">
        <f>J13+J14+J15+J17+J18+J19+J20+J21+J22+J23+J24</f>
        <v>0</v>
      </c>
      <c r="K25" s="19"/>
    </row>
    <row r="26" spans="1:11" ht="27.75" customHeight="1" x14ac:dyDescent="0.25">
      <c r="A26" s="2"/>
      <c r="B26" s="35" t="s">
        <v>37</v>
      </c>
      <c r="C26" s="35"/>
      <c r="D26" s="35"/>
      <c r="E26" s="35"/>
      <c r="F26" s="35"/>
      <c r="G26" s="35"/>
      <c r="H26" s="35"/>
      <c r="I26" s="35"/>
      <c r="J26" s="35"/>
      <c r="K26" s="35"/>
    </row>
    <row r="27" spans="1:11" ht="71.25" customHeight="1" x14ac:dyDescent="0.25">
      <c r="A27" s="2"/>
      <c r="B27" s="13">
        <v>12</v>
      </c>
      <c r="C27" s="14" t="s">
        <v>38</v>
      </c>
      <c r="D27" s="13" t="s">
        <v>16</v>
      </c>
      <c r="E27" s="13">
        <v>1</v>
      </c>
      <c r="F27" s="16"/>
      <c r="G27" s="1"/>
      <c r="H27" s="15">
        <f>'Ценовое предложение'!$F27*(1+'Ценовое предложение'!$G27/100)</f>
        <v>0</v>
      </c>
      <c r="I27" s="15">
        <f>'Ценовое предложение'!$E27*'Ценовое предложение'!$F27</f>
        <v>0</v>
      </c>
      <c r="J27" s="15">
        <f>'Ценовое предложение'!$E27*'Ценовое предложение'!$H27</f>
        <v>0</v>
      </c>
      <c r="K27" s="17"/>
    </row>
    <row r="28" spans="1:11" ht="71.25" customHeight="1" x14ac:dyDescent="0.25">
      <c r="A28" s="2"/>
      <c r="B28" s="13">
        <v>13</v>
      </c>
      <c r="C28" s="14" t="s">
        <v>39</v>
      </c>
      <c r="D28" s="13" t="s">
        <v>16</v>
      </c>
      <c r="E28" s="13">
        <v>1</v>
      </c>
      <c r="F28" s="16"/>
      <c r="G28" s="1"/>
      <c r="H28" s="15">
        <f>'Ценовое предложение'!$F28*(1+'Ценовое предложение'!$G28/100)</f>
        <v>0</v>
      </c>
      <c r="I28" s="15">
        <f>'Ценовое предложение'!$E28*'Ценовое предложение'!$F28</f>
        <v>0</v>
      </c>
      <c r="J28" s="15">
        <f>'Ценовое предложение'!$E28*'Ценовое предложение'!$H28</f>
        <v>0</v>
      </c>
      <c r="K28" s="17"/>
    </row>
    <row r="29" spans="1:11" ht="45" customHeight="1" x14ac:dyDescent="0.25">
      <c r="A29" s="2"/>
      <c r="B29" s="36" t="s">
        <v>40</v>
      </c>
      <c r="C29" s="36"/>
      <c r="D29" s="36"/>
      <c r="E29" s="36"/>
      <c r="F29" s="36"/>
      <c r="G29" s="36"/>
      <c r="H29" s="36"/>
      <c r="I29" s="20">
        <f>I27+I28</f>
        <v>0</v>
      </c>
      <c r="J29" s="20">
        <f>J27+J28</f>
        <v>0</v>
      </c>
      <c r="K29" s="19"/>
    </row>
    <row r="30" spans="1:11" ht="27.75" customHeight="1" x14ac:dyDescent="0.25">
      <c r="A30" s="2"/>
      <c r="B30" s="35" t="s">
        <v>41</v>
      </c>
      <c r="C30" s="35"/>
      <c r="D30" s="35"/>
      <c r="E30" s="35"/>
      <c r="F30" s="35"/>
      <c r="G30" s="35"/>
      <c r="H30" s="35"/>
      <c r="I30" s="35"/>
      <c r="J30" s="35"/>
      <c r="K30" s="35"/>
    </row>
    <row r="31" spans="1:11" ht="27.75" customHeight="1" x14ac:dyDescent="0.25">
      <c r="A31" s="2"/>
      <c r="B31" s="35" t="s">
        <v>42</v>
      </c>
      <c r="C31" s="35"/>
      <c r="D31" s="35"/>
      <c r="E31" s="35"/>
      <c r="F31" s="35"/>
      <c r="G31" s="35"/>
      <c r="H31" s="35"/>
      <c r="I31" s="35"/>
      <c r="J31" s="35"/>
      <c r="K31" s="35"/>
    </row>
    <row r="32" spans="1:11" ht="80.25" customHeight="1" x14ac:dyDescent="0.25">
      <c r="A32" s="2"/>
      <c r="B32" s="13">
        <v>14</v>
      </c>
      <c r="C32" s="14" t="s">
        <v>43</v>
      </c>
      <c r="D32" s="13" t="s">
        <v>16</v>
      </c>
      <c r="E32" s="13">
        <v>1</v>
      </c>
      <c r="F32" s="16"/>
      <c r="G32" s="1"/>
      <c r="H32" s="15">
        <f>'Ценовое предложение'!$F32*(1+'Ценовое предложение'!$G32/100)</f>
        <v>0</v>
      </c>
      <c r="I32" s="15">
        <f>'Ценовое предложение'!$E32*'Ценовое предложение'!$F32</f>
        <v>0</v>
      </c>
      <c r="J32" s="15">
        <f>'Ценовое предложение'!$E32*'Ценовое предложение'!$H32</f>
        <v>0</v>
      </c>
      <c r="K32" s="17"/>
    </row>
    <row r="33" spans="1:11" ht="80.25" customHeight="1" x14ac:dyDescent="0.25">
      <c r="A33" s="2"/>
      <c r="B33" s="13">
        <v>15</v>
      </c>
      <c r="C33" s="14" t="s">
        <v>44</v>
      </c>
      <c r="D33" s="13" t="s">
        <v>16</v>
      </c>
      <c r="E33" s="13">
        <v>1</v>
      </c>
      <c r="F33" s="16"/>
      <c r="G33" s="1"/>
      <c r="H33" s="15">
        <f>'Ценовое предложение'!$F33*(1+'Ценовое предложение'!$G33/100)</f>
        <v>0</v>
      </c>
      <c r="I33" s="15">
        <f>'Ценовое предложение'!$E33*'Ценовое предложение'!$F33</f>
        <v>0</v>
      </c>
      <c r="J33" s="15">
        <f>'Ценовое предложение'!$E33*'Ценовое предложение'!$H33</f>
        <v>0</v>
      </c>
      <c r="K33" s="17"/>
    </row>
    <row r="34" spans="1:11" ht="45" customHeight="1" x14ac:dyDescent="0.25">
      <c r="A34" s="2"/>
      <c r="B34" s="36" t="s">
        <v>45</v>
      </c>
      <c r="C34" s="36"/>
      <c r="D34" s="36"/>
      <c r="E34" s="36"/>
      <c r="F34" s="36"/>
      <c r="G34" s="36"/>
      <c r="H34" s="36"/>
      <c r="I34" s="20">
        <f>I32+I33</f>
        <v>0</v>
      </c>
      <c r="J34" s="20">
        <f>J32+J33</f>
        <v>0</v>
      </c>
      <c r="K34" s="19"/>
    </row>
    <row r="35" spans="1:11" ht="60" customHeight="1" x14ac:dyDescent="0.25">
      <c r="A35" s="2"/>
      <c r="B35" s="37" t="s">
        <v>11</v>
      </c>
      <c r="C35" s="37"/>
      <c r="D35" s="37"/>
      <c r="E35" s="37"/>
      <c r="F35" s="37"/>
      <c r="G35" s="37"/>
      <c r="H35" s="37"/>
      <c r="I35" s="21">
        <f>I25+I29+I34</f>
        <v>0</v>
      </c>
      <c r="J35" s="21">
        <f>J25+J29+J34</f>
        <v>0</v>
      </c>
      <c r="K35" s="19"/>
    </row>
  </sheetData>
  <sheetProtection algorithmName="SHA-512" hashValue="YDYesBpa+lN08VK+NFrmRK3GeMWwp9hDiQU4d3mWHfSYeRL8KWxeiTefrYLpMtX84/6DJ/YUY7as6Y0+HRYd2w==" saltValue="NNpbqVPXxdO9H1KcuNlPXw==" spinCount="100000" sheet="1" selectLockedCells="1"/>
  <mergeCells count="22">
    <mergeCell ref="B29:H29"/>
    <mergeCell ref="B30:K30"/>
    <mergeCell ref="B31:K31"/>
    <mergeCell ref="B35:H35"/>
    <mergeCell ref="B34:H34"/>
    <mergeCell ref="B11:K11"/>
    <mergeCell ref="B12:K12"/>
    <mergeCell ref="B16:K16"/>
    <mergeCell ref="B25:H25"/>
    <mergeCell ref="B26:K26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conditionalFormatting sqref="D5:J5 D6:E8">
    <cfRule type="containsBlanks" dxfId="4" priority="5">
      <formula>LEN(TRIM(D5))=0</formula>
    </cfRule>
  </conditionalFormatting>
  <conditionalFormatting sqref="K13:K15 F13:G15">
    <cfRule type="containsBlanks" dxfId="3" priority="4">
      <formula>LEN(TRIM(F13))=0</formula>
    </cfRule>
  </conditionalFormatting>
  <conditionalFormatting sqref="K17:K24 F17:G24">
    <cfRule type="containsBlanks" dxfId="2" priority="3">
      <formula>LEN(TRIM(F17))=0</formula>
    </cfRule>
  </conditionalFormatting>
  <conditionalFormatting sqref="K32:K33 F32:G33">
    <cfRule type="containsBlanks" dxfId="1" priority="1">
      <formula>LEN(TRIM(F32))=0</formula>
    </cfRule>
  </conditionalFormatting>
  <conditionalFormatting sqref="K27:K28 F27:G28">
    <cfRule type="containsBlanks" dxfId="0" priority="2">
      <formula>LEN(TRIM(F27))=0</formula>
    </cfRule>
  </conditionalFormatting>
  <dataValidations xWindow="665" yWindow="616" count="6">
    <dataValidation operator="notEqual" allowBlank="1" showInputMessage="1" showErrorMessage="1" error="Только число, не равное нулю." sqref="E13:E24 E27:E35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4 G27:G35">
      <formula1>0</formula1>
    </dataValidation>
    <dataValidation type="decimal" operator="greaterThanOrEqual" allowBlank="1" showInputMessage="1" showErrorMessage="1" prompt="Только число, больше или равное нулю" sqref="H13:J16 F27:F35 H17:H24 F13:F24 I17:J25 H27:J35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26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2022-07-13T00:52:50Z</dcterms:modified>
  <cp:category>Формы;Закупочная документация</cp:category>
</cp:coreProperties>
</file>